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2"/>
  </bookViews>
  <sheets>
    <sheet name="luci da 4,01 a 6,00 ml H=16+4" sheetId="1" r:id="rId1"/>
    <sheet name="luci da 6,01 a 6,50 ml H=20+5" sheetId="2" r:id="rId2"/>
    <sheet name="luci da 6,51 a 7,50 ml H=25+5" sheetId="3" r:id="rId3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<sst xmlns="http://schemas.openxmlformats.org/spreadsheetml/2006/main" count="72" uniqueCount="25">
  <si>
    <t>Elementi di analisi</t>
  </si>
  <si>
    <t>Manodopera</t>
  </si>
  <si>
    <t>Nolo gru</t>
  </si>
  <si>
    <t>UM</t>
  </si>
  <si>
    <t>Q.tà</t>
  </si>
  <si>
    <t>Prezzo Un.</t>
  </si>
  <si>
    <t>Importo</t>
  </si>
  <si>
    <t>mq</t>
  </si>
  <si>
    <t>mc/mq</t>
  </si>
  <si>
    <t>h/mq</t>
  </si>
  <si>
    <t>Impalcatura e sostegni provvisori (a corpo)</t>
  </si>
  <si>
    <t>Kg/mq</t>
  </si>
  <si>
    <t>Conglomerato di getto</t>
  </si>
  <si>
    <t>Totale €/mq</t>
  </si>
  <si>
    <t>Sommano €/mq</t>
  </si>
  <si>
    <t>Perc.</t>
  </si>
  <si>
    <t>Spese generali ed utili d'Impresa €/mq</t>
  </si>
  <si>
    <t>SOLAIO A PANNELLI IN LATERO-CEMENTO - Voce di analisi</t>
  </si>
  <si>
    <r>
      <t>Solaio a struttura mista in laterocemento di altezza totale pari a cm 20 comprensivo di soletta di cm 4, realizzato con elementi in laterizio collaboranti accostati fra loro, a formare pannelli prefabbricati monolitici ad intradosso piano in laterizio, larghi cm 80±240, con armatura di confezione di acciaio B450C e getto di calcestruzzo nelle nervature di confezione di classe (secondo UNI EN 206-1:2006 e UNI 11104:2004) non inferiore a C25/30,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ed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2,00, oltre il peso proprio. 
Compresa e compensata nel prezzo la armatura di confezione inserita nei pannelli, prolungata nelle travi a copertura dei momenti positivi, monconi in acciaio a copertura del taglio e dei momenti negativi, e le armature di ripartizione nella soletta superiore, nonché le armature della eventuale nervatura di ripartizione trasversale (tutti in acciaio tipo B450C).
Sono altresì’ comprese nel prezzo l'onere per l'impalcatura rompitratta provvisoria e la successiva rimozione, l'onere delle prove statiche e verifiche previste dalle norme vigenti in materia, i puntelli di altezza non eccedenti i m 4,50 dal piano d'appoggio ed ogni altro onere e magistero occorrente per consegnare l’opera finita a perfetta regola d'arte.
per luci da 4,01 a 6,00 m..............
</t>
    </r>
  </si>
  <si>
    <t xml:space="preserve">Fornitura pannelli in latero-cemento e trasporto a destino </t>
  </si>
  <si>
    <t>Armatura di getto (acciaio B450C)</t>
  </si>
  <si>
    <t>Armatura di ripartizione</t>
  </si>
  <si>
    <t>kg/mq</t>
  </si>
  <si>
    <r>
      <t>Solaio a struttura mista in laterocemento di altezza totale pari a cm 30 comprensivo di soletta di cm 5, realizzato con elementi in laterizio collaboranti accostati fra loro, a formare pannelli prefabbricati monolitici ad intradosso piano in laterizio, larghi cm 80±240, con armatura di confezione di acciaio B450C e getto di calcestruzzo nelle nervature di confezione di classe (secondo UNI EN 206-1:2006 e UNI 11104:2004) non inferiore a C25/30,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ed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2,00, oltre il peso proprio. 
Compresa e compensata nel prezzo la armatura di confezione inserita nei pannelli, prolungata nelle travi a copertura dei momenti positivi, monconi in acciaio a copertura del taglio e dei momenti negativi, e le armature di ripartizione nella soletta superiore, nonché le armature della eventuale nervatura di ripartizione trasversale (tutti in acciaio tipo B450C).
Sono altresì’ comprese nel prezzo l'onere per l'impalcatura rompitratta provvisoria e la successiva rimozione, l'onere delle prove statiche e verifiche previste dalle norme vigenti in materia, i puntelli di altezza non eccedenti i m 4,50 dal piano d'appoggio ed ogni altro onere e magistero occorrente per consegnare l’opera finita a perfetta regola d'arte.
per luci da 6,51 a 7,50 m..............
</t>
    </r>
  </si>
  <si>
    <r>
      <t>Solaio a struttura mista in laterocemento di altezza totale pari a cm 25 comprensivo di soletta di cm 5, realizzato con elementi in laterizio collaboranti accostati fra loro, a formare pannelli prefabbricati monolitici ad intradosso piano in laterizio, larghi cm 80±240, con armatura di confezione di acciaio B450C e getto di calcestruzzo nelle nervature di confezione di classe (secondo UNI EN 206-1:2006 e UNI 11104:2004) non inferiore a C25/30,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ed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2,00, oltre il peso proprio. 
Compresa e compensata nel prezzo la armatura di confezione inserita nei pannelli, prolungata nelle travi a copertura dei momenti positivi, monconi in acciaio a copertura del taglio e dei momenti negativi, e le armature di ripartizione nella soletta superiore, nonché le armature della eventuale nervatura di ripartizione trasversale (tutti in acciaio tipo B450C).
Sono altresì’ comprese nel prezzo l'onere per l'impalcatura rompitratta provvisoria e la successiva rimozione, l'onere delle prove statiche e verifiche previste dalle norme vigenti in materia, i puntelli di altezza non eccedenti i m 4,50 dal piano d'appoggio ed ogni altro onere e magistero occorrente per consegnare l’opera finita a perfetta regola d'arte.
per luci da 6,01 a 6,50 m..............
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</si>
</sst>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  <numFmt numFmtId="173" formatCode="0.00#\ \~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173" fontId="2" fillId="0" borderId="0" xfId="0" applyNumberFormat="1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8515625" style="17" customWidth="1"/>
    <col min="5" max="5" width="15.28125" style="17" customWidth="1"/>
    <col min="6" max="16384" width="9.140625" style="1" customWidth="1"/>
  </cols>
  <sheetData>
    <row r="1" spans="1:5" ht="12.75" customHeight="1">
      <c r="A1" s="20" t="s">
        <v>17</v>
      </c>
      <c r="B1" s="20"/>
      <c r="C1" s="20"/>
      <c r="D1" s="20"/>
      <c r="E1" s="20"/>
    </row>
    <row r="2" spans="1:5" ht="147" customHeight="1">
      <c r="A2" s="21" t="s">
        <v>18</v>
      </c>
      <c r="B2" s="21"/>
      <c r="C2" s="21"/>
      <c r="D2" s="21"/>
      <c r="E2" s="21"/>
    </row>
    <row r="3" spans="1:5" ht="30">
      <c r="A3" s="2" t="s">
        <v>0</v>
      </c>
      <c r="B3" s="3" t="s">
        <v>3</v>
      </c>
      <c r="C3" s="4" t="s">
        <v>4</v>
      </c>
      <c r="D3" s="11" t="s">
        <v>5</v>
      </c>
      <c r="E3" s="11" t="s">
        <v>6</v>
      </c>
    </row>
    <row r="4" spans="1:5" ht="49.5" customHeight="1">
      <c r="A4" s="5" t="s">
        <v>19</v>
      </c>
      <c r="B4" s="5" t="s">
        <v>7</v>
      </c>
      <c r="C4" s="10">
        <v>1</v>
      </c>
      <c r="D4" s="13"/>
      <c r="E4" s="12">
        <f>C4*D4</f>
        <v>0</v>
      </c>
    </row>
    <row r="5" spans="1:5" ht="49.5" customHeight="1">
      <c r="A5" s="5" t="s">
        <v>10</v>
      </c>
      <c r="B5" s="5"/>
      <c r="C5" s="10"/>
      <c r="D5" s="13"/>
      <c r="E5" s="12">
        <f aca="true" t="shared" si="0" ref="E5:E10">C5*D5</f>
        <v>0</v>
      </c>
    </row>
    <row r="6" spans="1:5" ht="21" customHeight="1">
      <c r="A6" s="5" t="s">
        <v>12</v>
      </c>
      <c r="B6" s="5" t="s">
        <v>8</v>
      </c>
      <c r="C6" s="10">
        <f>0.051*C4</f>
        <v>0.051</v>
      </c>
      <c r="D6" s="13"/>
      <c r="E6" s="12">
        <f t="shared" si="0"/>
        <v>0</v>
      </c>
    </row>
    <row r="7" spans="1:5" ht="21" customHeight="1">
      <c r="A7" s="5" t="s">
        <v>20</v>
      </c>
      <c r="B7" s="5" t="s">
        <v>11</v>
      </c>
      <c r="C7" s="10">
        <f>3*C4</f>
        <v>3</v>
      </c>
      <c r="D7" s="13"/>
      <c r="E7" s="12">
        <f t="shared" si="0"/>
        <v>0</v>
      </c>
    </row>
    <row r="8" spans="1:5" ht="21" customHeight="1">
      <c r="A8" s="5" t="s">
        <v>21</v>
      </c>
      <c r="B8" s="5" t="s">
        <v>22</v>
      </c>
      <c r="C8" s="10">
        <f>2.22*C4</f>
        <v>2.22</v>
      </c>
      <c r="D8" s="13"/>
      <c r="E8" s="12">
        <f t="shared" si="0"/>
        <v>0</v>
      </c>
    </row>
    <row r="9" spans="1:5" ht="36" customHeight="1">
      <c r="A9" s="5" t="s">
        <v>1</v>
      </c>
      <c r="B9" s="5" t="s">
        <v>9</v>
      </c>
      <c r="C9" s="10">
        <f>0.045*C4</f>
        <v>0.045</v>
      </c>
      <c r="D9" s="13"/>
      <c r="E9" s="12">
        <f t="shared" si="0"/>
        <v>0</v>
      </c>
    </row>
    <row r="10" spans="1:5" ht="36" customHeight="1">
      <c r="A10" s="5" t="s">
        <v>2</v>
      </c>
      <c r="B10" s="5" t="s">
        <v>9</v>
      </c>
      <c r="C10" s="10">
        <f>0.03*C4</f>
        <v>0.03</v>
      </c>
      <c r="D10" s="13"/>
      <c r="E10" s="12">
        <f t="shared" si="0"/>
        <v>0</v>
      </c>
    </row>
    <row r="11" spans="1:5" ht="21" customHeight="1">
      <c r="A11" s="2" t="s">
        <v>14</v>
      </c>
      <c r="B11" s="3" t="s">
        <v>15</v>
      </c>
      <c r="C11" s="6"/>
      <c r="D11" s="14"/>
      <c r="E11" s="14">
        <f>IF(SUM(E4:E10)=0,0,SUM(E4:E10))</f>
        <v>0</v>
      </c>
    </row>
    <row r="12" spans="1:5" ht="21" customHeight="1">
      <c r="A12" s="7" t="s">
        <v>16</v>
      </c>
      <c r="B12" s="18">
        <v>25</v>
      </c>
      <c r="C12" s="19"/>
      <c r="D12" s="15"/>
      <c r="E12" s="12">
        <f>E11*B12/100</f>
        <v>0</v>
      </c>
    </row>
    <row r="13" spans="1:5" ht="21" customHeight="1">
      <c r="A13" s="8" t="s">
        <v>13</v>
      </c>
      <c r="B13" s="9"/>
      <c r="C13" s="9"/>
      <c r="D13" s="16"/>
      <c r="E13" s="14">
        <f>SUM(E11:E12)</f>
        <v>0</v>
      </c>
    </row>
    <row r="14" ht="21" customHeight="1"/>
  </sheetData>
  <sheetProtection password="CF1F" sheet="1"/>
  <mergeCells count="2">
    <mergeCell ref="A1:E1"/>
    <mergeCell ref="A2:E2"/>
  </mergeCells>
  <conditionalFormatting sqref="E12 E4:E10">
    <cfRule type="cellIs" priority="1" dxfId="1" operator="equal" stopIfTrue="1">
      <formula>0</formula>
    </cfRule>
  </conditionalFormatting>
  <conditionalFormatting sqref="E11 E13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7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8515625" style="17" customWidth="1"/>
    <col min="5" max="5" width="15.28125" style="17" customWidth="1"/>
    <col min="6" max="16384" width="9.140625" style="1" customWidth="1"/>
  </cols>
  <sheetData>
    <row r="1" spans="1:5" ht="12.75" customHeight="1">
      <c r="A1" s="20" t="s">
        <v>17</v>
      </c>
      <c r="B1" s="20"/>
      <c r="C1" s="20"/>
      <c r="D1" s="20"/>
      <c r="E1" s="20"/>
    </row>
    <row r="2" spans="1:5" ht="147" customHeight="1">
      <c r="A2" s="21" t="s">
        <v>24</v>
      </c>
      <c r="B2" s="21"/>
      <c r="C2" s="21"/>
      <c r="D2" s="21"/>
      <c r="E2" s="21"/>
    </row>
    <row r="3" spans="1:5" ht="30">
      <c r="A3" s="2" t="s">
        <v>0</v>
      </c>
      <c r="B3" s="3" t="s">
        <v>3</v>
      </c>
      <c r="C3" s="4" t="s">
        <v>4</v>
      </c>
      <c r="D3" s="11" t="s">
        <v>5</v>
      </c>
      <c r="E3" s="11" t="s">
        <v>6</v>
      </c>
    </row>
    <row r="4" spans="1:5" ht="49.5" customHeight="1">
      <c r="A4" s="5" t="s">
        <v>19</v>
      </c>
      <c r="B4" s="5" t="s">
        <v>7</v>
      </c>
      <c r="C4" s="10">
        <v>1</v>
      </c>
      <c r="D4" s="13"/>
      <c r="E4" s="12">
        <f>C4*D4</f>
        <v>0</v>
      </c>
    </row>
    <row r="5" spans="1:5" ht="49.5" customHeight="1">
      <c r="A5" s="5" t="s">
        <v>10</v>
      </c>
      <c r="B5" s="5"/>
      <c r="C5" s="10"/>
      <c r="D5" s="13"/>
      <c r="E5" s="12">
        <f aca="true" t="shared" si="0" ref="E5:E10">C5*D5</f>
        <v>0</v>
      </c>
    </row>
    <row r="6" spans="1:5" ht="21" customHeight="1">
      <c r="A6" s="5" t="s">
        <v>12</v>
      </c>
      <c r="B6" s="5" t="s">
        <v>8</v>
      </c>
      <c r="C6" s="10">
        <f>0.064*C4</f>
        <v>0.064</v>
      </c>
      <c r="D6" s="13"/>
      <c r="E6" s="12">
        <f t="shared" si="0"/>
        <v>0</v>
      </c>
    </row>
    <row r="7" spans="1:5" ht="21" customHeight="1">
      <c r="A7" s="5" t="s">
        <v>20</v>
      </c>
      <c r="B7" s="5" t="s">
        <v>11</v>
      </c>
      <c r="C7" s="10">
        <f>3.5*C4</f>
        <v>3.5</v>
      </c>
      <c r="D7" s="13"/>
      <c r="E7" s="12">
        <f t="shared" si="0"/>
        <v>0</v>
      </c>
    </row>
    <row r="8" spans="1:5" ht="21" customHeight="1">
      <c r="A8" s="5" t="s">
        <v>21</v>
      </c>
      <c r="B8" s="5" t="s">
        <v>22</v>
      </c>
      <c r="C8" s="10">
        <f>2.22*C4</f>
        <v>2.22</v>
      </c>
      <c r="D8" s="13"/>
      <c r="E8" s="12">
        <f t="shared" si="0"/>
        <v>0</v>
      </c>
    </row>
    <row r="9" spans="1:5" ht="36" customHeight="1">
      <c r="A9" s="5" t="s">
        <v>1</v>
      </c>
      <c r="B9" s="5" t="s">
        <v>9</v>
      </c>
      <c r="C9" s="10">
        <f>0.5*C4</f>
        <v>0.5</v>
      </c>
      <c r="D9" s="13"/>
      <c r="E9" s="12">
        <f t="shared" si="0"/>
        <v>0</v>
      </c>
    </row>
    <row r="10" spans="1:5" ht="36" customHeight="1">
      <c r="A10" s="5" t="s">
        <v>2</v>
      </c>
      <c r="B10" s="5" t="s">
        <v>9</v>
      </c>
      <c r="C10" s="10">
        <f>0.03*C4</f>
        <v>0.03</v>
      </c>
      <c r="D10" s="13"/>
      <c r="E10" s="12">
        <f t="shared" si="0"/>
        <v>0</v>
      </c>
    </row>
    <row r="11" spans="1:5" ht="21" customHeight="1">
      <c r="A11" s="2" t="s">
        <v>14</v>
      </c>
      <c r="B11" s="3" t="s">
        <v>15</v>
      </c>
      <c r="C11" s="6"/>
      <c r="D11" s="14"/>
      <c r="E11" s="14">
        <f>IF(SUM(E4:E10)=0,0,SUM(E4:E10))</f>
        <v>0</v>
      </c>
    </row>
    <row r="12" spans="1:5" ht="21" customHeight="1">
      <c r="A12" s="7" t="s">
        <v>16</v>
      </c>
      <c r="B12" s="18">
        <v>25</v>
      </c>
      <c r="C12" s="19"/>
      <c r="D12" s="15"/>
      <c r="E12" s="12">
        <f>E11*B12/100</f>
        <v>0</v>
      </c>
    </row>
    <row r="13" spans="1:5" ht="21" customHeight="1">
      <c r="A13" s="8" t="s">
        <v>13</v>
      </c>
      <c r="B13" s="9"/>
      <c r="C13" s="9"/>
      <c r="D13" s="16"/>
      <c r="E13" s="14">
        <f>SUM(E11:E12)</f>
        <v>0</v>
      </c>
    </row>
    <row r="14" ht="21" customHeight="1"/>
  </sheetData>
  <sheetProtection password="CF1F" sheet="1"/>
  <mergeCells count="2">
    <mergeCell ref="A1:E1"/>
    <mergeCell ref="A2:E2"/>
  </mergeCells>
  <conditionalFormatting sqref="E12 E4:E10">
    <cfRule type="cellIs" priority="2" dxfId="1" operator="equal" stopIfTrue="1">
      <formula>0</formula>
    </cfRule>
  </conditionalFormatting>
  <conditionalFormatting sqref="E11 E13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7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12.8515625" style="17" customWidth="1"/>
    <col min="5" max="5" width="15.28125" style="17" customWidth="1"/>
    <col min="6" max="16384" width="9.140625" style="1" customWidth="1"/>
  </cols>
  <sheetData>
    <row r="1" spans="1:5" ht="12.75" customHeight="1">
      <c r="A1" s="20" t="s">
        <v>17</v>
      </c>
      <c r="B1" s="20"/>
      <c r="C1" s="20"/>
      <c r="D1" s="20"/>
      <c r="E1" s="20"/>
    </row>
    <row r="2" spans="1:5" ht="147" customHeight="1">
      <c r="A2" s="21" t="s">
        <v>23</v>
      </c>
      <c r="B2" s="21"/>
      <c r="C2" s="21"/>
      <c r="D2" s="21"/>
      <c r="E2" s="21"/>
    </row>
    <row r="3" spans="1:5" ht="30">
      <c r="A3" s="2" t="s">
        <v>0</v>
      </c>
      <c r="B3" s="3" t="s">
        <v>3</v>
      </c>
      <c r="C3" s="4" t="s">
        <v>4</v>
      </c>
      <c r="D3" s="11" t="s">
        <v>5</v>
      </c>
      <c r="E3" s="11" t="s">
        <v>6</v>
      </c>
    </row>
    <row r="4" spans="1:5" ht="49.5" customHeight="1">
      <c r="A4" s="5" t="s">
        <v>19</v>
      </c>
      <c r="B4" s="5" t="s">
        <v>7</v>
      </c>
      <c r="C4" s="10">
        <v>1</v>
      </c>
      <c r="D4" s="13"/>
      <c r="E4" s="12">
        <f>C4*D4</f>
        <v>0</v>
      </c>
    </row>
    <row r="5" spans="1:5" ht="49.5" customHeight="1">
      <c r="A5" s="5" t="s">
        <v>10</v>
      </c>
      <c r="B5" s="5"/>
      <c r="C5" s="10"/>
      <c r="D5" s="13"/>
      <c r="E5" s="12">
        <f aca="true" t="shared" si="0" ref="E5:E10">C5*D5</f>
        <v>0</v>
      </c>
    </row>
    <row r="6" spans="1:5" ht="21" customHeight="1">
      <c r="A6" s="5" t="s">
        <v>12</v>
      </c>
      <c r="B6" s="5" t="s">
        <v>8</v>
      </c>
      <c r="C6" s="10">
        <f>0.067*C4</f>
        <v>0.067</v>
      </c>
      <c r="D6" s="13"/>
      <c r="E6" s="12">
        <f t="shared" si="0"/>
        <v>0</v>
      </c>
    </row>
    <row r="7" spans="1:5" ht="21" customHeight="1">
      <c r="A7" s="5" t="s">
        <v>20</v>
      </c>
      <c r="B7" s="5" t="s">
        <v>11</v>
      </c>
      <c r="C7" s="10">
        <f>4*C4</f>
        <v>4</v>
      </c>
      <c r="D7" s="13"/>
      <c r="E7" s="12">
        <f t="shared" si="0"/>
        <v>0</v>
      </c>
    </row>
    <row r="8" spans="1:5" ht="21" customHeight="1">
      <c r="A8" s="5" t="s">
        <v>21</v>
      </c>
      <c r="B8" s="5" t="s">
        <v>22</v>
      </c>
      <c r="C8" s="10">
        <f>2.22*C4</f>
        <v>2.22</v>
      </c>
      <c r="D8" s="13"/>
      <c r="E8" s="12">
        <f t="shared" si="0"/>
        <v>0</v>
      </c>
    </row>
    <row r="9" spans="1:5" ht="36" customHeight="1">
      <c r="A9" s="5" t="s">
        <v>1</v>
      </c>
      <c r="B9" s="5" t="s">
        <v>9</v>
      </c>
      <c r="C9" s="10">
        <f>0.55*C4</f>
        <v>0.55</v>
      </c>
      <c r="D9" s="13"/>
      <c r="E9" s="12">
        <f t="shared" si="0"/>
        <v>0</v>
      </c>
    </row>
    <row r="10" spans="1:5" ht="36" customHeight="1">
      <c r="A10" s="5" t="s">
        <v>2</v>
      </c>
      <c r="B10" s="5" t="s">
        <v>9</v>
      </c>
      <c r="C10" s="10">
        <f>0.03*C4</f>
        <v>0.03</v>
      </c>
      <c r="D10" s="13"/>
      <c r="E10" s="12">
        <f t="shared" si="0"/>
        <v>0</v>
      </c>
    </row>
    <row r="11" spans="1:5" ht="21" customHeight="1">
      <c r="A11" s="2" t="s">
        <v>14</v>
      </c>
      <c r="B11" s="3" t="s">
        <v>15</v>
      </c>
      <c r="C11" s="6"/>
      <c r="D11" s="14"/>
      <c r="E11" s="14">
        <f>IF(SUM(E4:E10)=0,0,SUM(E4:E10))</f>
        <v>0</v>
      </c>
    </row>
    <row r="12" spans="1:5" ht="21" customHeight="1">
      <c r="A12" s="7" t="s">
        <v>16</v>
      </c>
      <c r="B12" s="18">
        <v>25</v>
      </c>
      <c r="C12" s="19"/>
      <c r="D12" s="15"/>
      <c r="E12" s="12">
        <f>E11*B12/100</f>
        <v>0</v>
      </c>
    </row>
    <row r="13" spans="1:5" ht="21" customHeight="1">
      <c r="A13" s="8" t="s">
        <v>13</v>
      </c>
      <c r="B13" s="9"/>
      <c r="C13" s="9"/>
      <c r="D13" s="16"/>
      <c r="E13" s="14">
        <f>SUM(E11:E12)</f>
        <v>0</v>
      </c>
    </row>
    <row r="14" ht="21" customHeight="1"/>
  </sheetData>
  <sheetProtection password="CF1F" sheet="1"/>
  <mergeCells count="2">
    <mergeCell ref="A1:E1"/>
    <mergeCell ref="A2:E2"/>
  </mergeCells>
  <conditionalFormatting sqref="E12 E4:E10">
    <cfRule type="cellIs" priority="2" dxfId="1" operator="equal" stopIfTrue="1">
      <formula>0</formula>
    </cfRule>
  </conditionalFormatting>
  <conditionalFormatting sqref="E11 E13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7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Latersiciliana</cp:lastModifiedBy>
  <cp:lastPrinted>2002-03-19T14:24:10Z</cp:lastPrinted>
  <dcterms:created xsi:type="dcterms:W3CDTF">2000-07-14T10:05:01Z</dcterms:created>
  <dcterms:modified xsi:type="dcterms:W3CDTF">2011-01-31T15:02:20Z</dcterms:modified>
  <cp:category/>
  <cp:version/>
  <cp:contentType/>
  <cp:contentStatus/>
</cp:coreProperties>
</file>