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8460" windowHeight="4245" tabRatio="926" activeTab="4"/>
  </bookViews>
  <sheets>
    <sheet name="tipo Isolater 30x25x25" sheetId="1" r:id="rId1"/>
    <sheet name="tipo Isol7 25x30x25" sheetId="2" r:id="rId2"/>
    <sheet name="Blocco S" sheetId="3" r:id="rId3"/>
    <sheet name="tipo Mozia" sheetId="4" r:id="rId4"/>
    <sheet name="blocco 20x25x30" sheetId="5" r:id="rId5"/>
  </sheets>
  <definedNames/>
  <calcPr fullCalcOnLoad="1"/>
</workbook>
</file>

<file path=xl/comments1.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r>
          <rPr>
            <sz val="8"/>
            <rFont val="Tahoma"/>
            <family val="0"/>
          </rPr>
          <t xml:space="preserve">
</t>
        </r>
      </text>
    </comment>
  </commentList>
</comments>
</file>

<file path=xl/comments2.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text>
    </comment>
  </commentList>
</comments>
</file>

<file path=xl/comments3.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text>
    </comment>
  </commentList>
</comments>
</file>

<file path=xl/comments4.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text>
    </comment>
  </commentList>
</comments>
</file>

<file path=xl/comments5.xml><?xml version="1.0" encoding="utf-8"?>
<comments xmlns="http://schemas.openxmlformats.org/spreadsheetml/2006/main">
  <authors>
    <author>CD</author>
  </authors>
  <commentList>
    <comment ref="B9" authorId="0">
      <text>
        <r>
          <rPr>
            <b/>
            <sz val="8"/>
            <rFont val="Tahoma"/>
            <family val="0"/>
          </rPr>
          <t>Specificare la percentuale di incidenza delle spese generali sul totale</t>
        </r>
      </text>
    </comment>
  </commentList>
</comments>
</file>

<file path=xl/sharedStrings.xml><?xml version="1.0" encoding="utf-8"?>
<sst xmlns="http://schemas.openxmlformats.org/spreadsheetml/2006/main" count="97" uniqueCount="32">
  <si>
    <t>Elementi di analisi</t>
  </si>
  <si>
    <t>Manodopera</t>
  </si>
  <si>
    <t>Nolo gru</t>
  </si>
  <si>
    <t>UM</t>
  </si>
  <si>
    <t>Q.tà</t>
  </si>
  <si>
    <t>Importo</t>
  </si>
  <si>
    <t>h/mq</t>
  </si>
  <si>
    <t>mc</t>
  </si>
  <si>
    <t>mc/mc</t>
  </si>
  <si>
    <t>MURATURA DI TOMPAGNAMENTO IN BLOCCHI DI LATERIZIO - Voce di analisi</t>
  </si>
  <si>
    <t>Blocchi in laterizio forato 25x30x25 compreso trasporto a destino</t>
  </si>
  <si>
    <t>Pr.Un.</t>
  </si>
  <si>
    <t>Sommano €/mc</t>
  </si>
  <si>
    <t>Totale €/mc</t>
  </si>
  <si>
    <t>Blocchi in laterizio forato 30x25x25 compreso trasporto a destino</t>
  </si>
  <si>
    <t>Malta cementizia per la posa e la sigillatura</t>
  </si>
  <si>
    <t>h/mc</t>
  </si>
  <si>
    <t>mq</t>
  </si>
  <si>
    <t>mc/mq</t>
  </si>
  <si>
    <t>Sommano €/mq</t>
  </si>
  <si>
    <t>Totale €/mq</t>
  </si>
  <si>
    <t>(Esempio per S=30)</t>
  </si>
  <si>
    <t>Perc.</t>
  </si>
  <si>
    <t>Spese generali ed utili d'Impresa €/mc</t>
  </si>
  <si>
    <t>Spese generali ed utili d'Impresa €/mq</t>
  </si>
  <si>
    <r>
      <t>Muratura di tompagnamento in blocchi forati di laterizio tipo Isolater, prodotti in conformità alla Norma UNI EN 771-1, dello spessore di cm 30 posti in opera a fori orizzontali ed a setti sfalsati con giunto di malta cementizia, di classe M5 (resistenza media ≥ 5 N/mm</t>
    </r>
    <r>
      <rPr>
        <vertAlign val="superscript"/>
        <sz val="8"/>
        <rFont val="Arial"/>
        <family val="2"/>
      </rPr>
      <t>2</t>
    </r>
    <r>
      <rPr>
        <sz val="8"/>
        <rFont val="Arial"/>
        <family val="2"/>
      </rPr>
      <t>) o superiore,  interrotto per evitare i ponti termici.
Il valore della trasmittanza termica “U” non deve essere superiore a 0,639 W/m</t>
    </r>
    <r>
      <rPr>
        <vertAlign val="superscript"/>
        <sz val="8"/>
        <rFont val="Arial"/>
        <family val="2"/>
      </rPr>
      <t>2</t>
    </r>
    <r>
      <rPr>
        <sz val="8"/>
        <rFont val="Arial"/>
        <family val="2"/>
      </rPr>
      <t xml:space="preserve">K (con intonaco cm 1,5+cm 1,5).
L’indice di valutazione del potere fonoisolante “Rw” non deve essere inferiore a 49 dB. 
Sono compresi e compensati nel prezzo i magisteri di ammorsatura, spigoli e riseghe, la spianatura dei letti, il taglio per la formazione degli squarci negli stipiti dei vani ed ogni altra rientranza ed incassatura per la collocazione di infissi di qualsiasi dimensione compreso l'onere dei ponteggi e quant'altro occorre per dare il lavoro compiuto a perfetta regola d'arte.
</t>
    </r>
  </si>
  <si>
    <r>
      <t>Muratura di tompagnamento in blocchi forati di laterizio tipo Isol7, prodotti in conformità alla Norma UNI EN 771-1, dello spessore di cm 25 posti in opera a fori orizzontali ed a setti sfalsati con giunto di malta cementizia, di classe M5 (resistenza media ≥ 5 N/mm</t>
    </r>
    <r>
      <rPr>
        <vertAlign val="superscript"/>
        <sz val="8"/>
        <rFont val="Arial"/>
        <family val="2"/>
      </rPr>
      <t>2</t>
    </r>
    <r>
      <rPr>
        <sz val="8"/>
        <rFont val="Arial"/>
        <family val="2"/>
      </rPr>
      <t>) o superiore,  interrotto per evitare i ponti termici.
Il valore della trasmittanza termica “U” non deve essere superiore a 0,742 W/m</t>
    </r>
    <r>
      <rPr>
        <vertAlign val="superscript"/>
        <sz val="8"/>
        <rFont val="Arial"/>
        <family val="2"/>
      </rPr>
      <t>2</t>
    </r>
    <r>
      <rPr>
        <sz val="8"/>
        <rFont val="Arial"/>
        <family val="2"/>
      </rPr>
      <t xml:space="preserve">K (con intonaco cm 1,5+cm 1,5).
L’indice di valutazione del potere fonoisolante “Rw” non deve essere inferiore a 46 dB. 
Sono compresi e compensati nel prezzo i magisteri di ammorsatura, spigoli e riseghe, la spianatura dei letti, il taglio per la formazione degli squarci negli stipiti dei vani ed ogni altra rientranza ed incassatura per la collocazione di infissi di qualsiasi dimensione compreso l'onere dei ponteggi e quant'altro occorre per dare il lavoro compiuto a perfetta regola d'arte.
</t>
    </r>
  </si>
  <si>
    <r>
      <t>Muratura di tompagnamento in blocchi forati di laterizio tipo Blocco/S, prodotti in conformità 
alla Norma UNI EN 771-1, dello spessore di cm 25 (o 30). Detti blocchi vengono posti in opera 
a fori orizzontali, con malta cementizia di classe M5 (resistenza media ≥ 5 N/mm</t>
    </r>
    <r>
      <rPr>
        <vertAlign val="superscript"/>
        <sz val="8"/>
        <rFont val="Arial"/>
        <family val="2"/>
      </rPr>
      <t>2</t>
    </r>
    <r>
      <rPr>
        <sz val="8"/>
        <rFont val="Arial"/>
        <family val="2"/>
      </rPr>
      <t xml:space="preserve">) o superiore. 
Sono compresi e compensati nel prezzo i magisteri di ammorsatura, spigoli e riseghe, la spianatura dei letti, il taglio per la formazione degli squarci negli stipiti dei vani ed ogni altra rientranza ed incassatura per la collocazione di infissi di qualsiasi dimensione compreso l'onere dei ponteggi e quant'altro occorre per dare il lavoro compiuto a perfetta regola d'arte.
</t>
    </r>
  </si>
  <si>
    <r>
      <t>Muratura di tompagnamento in blocchi forati di laterizio tipo Mozia, prodotti in conformità alla Norma UNI EN 771-1, dello spessore di cm 25 (o 30). Detti blocchi vengono posti in opera a fori orizzontali, con malta cementizia di classe M5 (resistenza media ≥ 5 N/mm</t>
    </r>
    <r>
      <rPr>
        <vertAlign val="superscript"/>
        <sz val="8"/>
        <rFont val="Arial"/>
        <family val="2"/>
      </rPr>
      <t>2</t>
    </r>
    <r>
      <rPr>
        <sz val="8"/>
        <rFont val="Arial"/>
        <family val="2"/>
      </rPr>
      <t xml:space="preserve">) o superiore. 
Sono compresi e compensati nel prezzo i magisteri di ammorsatura, spigoli e riseghe, la spianatura dei letti, il taglio per la formazione degli squarci negli stipiti dei vani ed ogni altra rientranza ed incassatura per la collocazione di infissi di qualsiasi dimensione compreso l'onere dei ponteggi e quant'altro occorre per dare il lavoro compiuto a perfetta regola d'arte.
</t>
    </r>
  </si>
  <si>
    <r>
      <t>Tramezzi in blocchi forati di laterizio, prodotti in conformità alla Norma UNI EN 771-1, dello spessore di cm 20 e malta cementizia di classe M5 (resistenza media ≥ 5 N/mm</t>
    </r>
    <r>
      <rPr>
        <vertAlign val="superscript"/>
        <sz val="8"/>
        <rFont val="Arial"/>
        <family val="2"/>
      </rPr>
      <t>2</t>
    </r>
    <r>
      <rPr>
        <sz val="8"/>
        <rFont val="Arial"/>
        <family val="2"/>
      </rPr>
      <t xml:space="preserve">) o superiore, compreso l'onere dei ponteggi e quant'altro occorre per dare il lavoro finito a perfetta regola d'arte.
</t>
    </r>
  </si>
  <si>
    <t>Blocchi in laterizio forato 20x25x30 compreso trasporto a destino</t>
  </si>
  <si>
    <t>Malta bastarda per la posa e la sigillatura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</si>
</sst>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000"/>
    <numFmt numFmtId="171" formatCode="0.000"/>
    <numFmt numFmtId="172" formatCode="0.00#"/>
  </numFmts>
  <fonts count="44">
    <font>
      <sz val="10"/>
      <name val="Arial"/>
      <family val="0"/>
    </font>
    <font>
      <b/>
      <sz val="11"/>
      <name val="Arial"/>
      <family val="2"/>
    </font>
    <font>
      <sz val="11"/>
      <name val="Arial"/>
      <family val="2"/>
    </font>
    <font>
      <i/>
      <sz val="11"/>
      <name val="Arial"/>
      <family val="2"/>
    </font>
    <font>
      <sz val="8"/>
      <name val="Arial"/>
      <family val="2"/>
    </font>
    <font>
      <u val="single"/>
      <sz val="8"/>
      <name val="Arial"/>
      <family val="2"/>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vertAlign val="superscript"/>
      <sz val="8"/>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0" borderId="2" applyNumberFormat="0" applyFill="0" applyAlignment="0" applyProtection="0"/>
    <xf numFmtId="0" fontId="30" fillId="21" borderId="3" applyNumberFormat="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31"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9" borderId="0" applyNumberFormat="0" applyBorder="0" applyAlignment="0" applyProtection="0"/>
    <xf numFmtId="0" fontId="0" fillId="30" borderId="4" applyNumberFormat="0" applyFont="0" applyAlignment="0" applyProtection="0"/>
    <xf numFmtId="0" fontId="33" fillId="20"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0" applyNumberFormat="0" applyBorder="0" applyAlignment="0" applyProtection="0"/>
    <xf numFmtId="0" fontId="42"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23">
    <xf numFmtId="0" fontId="0" fillId="0" borderId="0" xfId="0" applyAlignment="1">
      <alignment/>
    </xf>
    <xf numFmtId="0" fontId="0" fillId="0" borderId="0" xfId="0" applyAlignment="1" applyProtection="1">
      <alignment vertical="center" wrapText="1"/>
      <protection/>
    </xf>
    <xf numFmtId="0" fontId="2" fillId="0" borderId="0" xfId="0" applyFont="1" applyAlignment="1" applyProtection="1">
      <alignment vertical="center" wrapText="1"/>
      <protection/>
    </xf>
    <xf numFmtId="0" fontId="1" fillId="33" borderId="10" xfId="0" applyFont="1" applyFill="1" applyBorder="1" applyAlignment="1" applyProtection="1">
      <alignment vertical="center" wrapText="1"/>
      <protection/>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pplyProtection="1">
      <alignment horizontal="right" vertical="center" wrapText="1"/>
      <protection/>
    </xf>
    <xf numFmtId="0" fontId="2" fillId="0" borderId="10" xfId="0" applyFont="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3" fillId="0" borderId="11" xfId="0" applyFont="1" applyBorder="1" applyAlignment="1" applyProtection="1">
      <alignment vertical="center" wrapText="1"/>
      <protection/>
    </xf>
    <xf numFmtId="0" fontId="1" fillId="0" borderId="12" xfId="0" applyFont="1" applyBorder="1" applyAlignment="1" applyProtection="1">
      <alignment vertical="center" wrapText="1"/>
      <protection/>
    </xf>
    <xf numFmtId="0" fontId="2" fillId="0" borderId="13" xfId="0" applyFont="1" applyBorder="1" applyAlignment="1" applyProtection="1">
      <alignment vertical="center" wrapText="1"/>
      <protection/>
    </xf>
    <xf numFmtId="2" fontId="1" fillId="33" borderId="10" xfId="0" applyNumberFormat="1" applyFont="1" applyFill="1" applyBorder="1" applyAlignment="1" applyProtection="1">
      <alignment horizontal="right" vertical="center" wrapText="1"/>
      <protection/>
    </xf>
    <xf numFmtId="2" fontId="2" fillId="0" borderId="10" xfId="0" applyNumberFormat="1" applyFont="1" applyBorder="1" applyAlignment="1" applyProtection="1">
      <alignment vertical="center" wrapText="1"/>
      <protection/>
    </xf>
    <xf numFmtId="2" fontId="2" fillId="0" borderId="10" xfId="0" applyNumberFormat="1" applyFont="1" applyBorder="1" applyAlignment="1" applyProtection="1">
      <alignment vertical="center" wrapText="1"/>
      <protection locked="0"/>
    </xf>
    <xf numFmtId="2" fontId="2" fillId="33" borderId="10" xfId="0" applyNumberFormat="1" applyFont="1" applyFill="1" applyBorder="1" applyAlignment="1" applyProtection="1">
      <alignment vertical="center" wrapText="1"/>
      <protection/>
    </xf>
    <xf numFmtId="2" fontId="2" fillId="0" borderId="0" xfId="0" applyNumberFormat="1" applyFont="1" applyAlignment="1" applyProtection="1">
      <alignment vertical="center" wrapText="1"/>
      <protection/>
    </xf>
    <xf numFmtId="2" fontId="2" fillId="0" borderId="13" xfId="0" applyNumberFormat="1" applyFont="1" applyBorder="1" applyAlignment="1" applyProtection="1">
      <alignment vertical="center" wrapText="1"/>
      <protection/>
    </xf>
    <xf numFmtId="2" fontId="0" fillId="0" borderId="0" xfId="0" applyNumberFormat="1" applyAlignment="1" applyProtection="1">
      <alignment vertical="center" wrapText="1"/>
      <protection/>
    </xf>
    <xf numFmtId="172" fontId="2" fillId="0" borderId="10" xfId="0" applyNumberFormat="1" applyFont="1" applyBorder="1" applyAlignment="1" applyProtection="1">
      <alignment horizontal="left" vertical="center" wrapText="1"/>
      <protection/>
    </xf>
    <xf numFmtId="0" fontId="2" fillId="0" borderId="0" xfId="0" applyFont="1" applyAlignment="1" applyProtection="1">
      <alignment vertical="center" wrapText="1"/>
      <protection locked="0"/>
    </xf>
    <xf numFmtId="0" fontId="1" fillId="0" borderId="0" xfId="0" applyFont="1" applyAlignment="1" applyProtection="1">
      <alignment horizontal="center" vertical="center" wrapText="1"/>
      <protection/>
    </xf>
    <xf numFmtId="0" fontId="4" fillId="0" borderId="13"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dxfs count="10">
    <dxf>
      <font>
        <color indexed="22"/>
      </font>
    </dxf>
    <dxf>
      <font>
        <color indexed="9"/>
      </font>
    </dxf>
    <dxf>
      <font>
        <color indexed="22"/>
      </font>
    </dxf>
    <dxf>
      <font>
        <color indexed="9"/>
      </font>
    </dxf>
    <dxf>
      <font>
        <color indexed="22"/>
      </font>
    </dxf>
    <dxf>
      <font>
        <color indexed="9"/>
      </font>
    </dxf>
    <dxf>
      <font>
        <color indexed="22"/>
      </font>
    </dxf>
    <dxf>
      <font>
        <color indexed="9"/>
      </font>
    </dxf>
    <dxf>
      <font>
        <color indexed="22"/>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F1" sqref="F1"/>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28.5" customHeight="1">
      <c r="A1" s="20" t="s">
        <v>9</v>
      </c>
      <c r="B1" s="20"/>
      <c r="C1" s="20"/>
      <c r="D1" s="20"/>
      <c r="E1" s="20"/>
    </row>
    <row r="2" spans="1:5" ht="113.25" customHeight="1">
      <c r="A2" s="21" t="s">
        <v>25</v>
      </c>
      <c r="B2" s="22"/>
      <c r="C2" s="22"/>
      <c r="D2" s="22"/>
      <c r="E2" s="22"/>
    </row>
    <row r="3" spans="1:5" ht="18.75" customHeight="1">
      <c r="A3" s="3" t="s">
        <v>0</v>
      </c>
      <c r="B3" s="4" t="s">
        <v>3</v>
      </c>
      <c r="C3" s="5" t="s">
        <v>4</v>
      </c>
      <c r="D3" s="11" t="s">
        <v>11</v>
      </c>
      <c r="E3" s="11" t="s">
        <v>5</v>
      </c>
    </row>
    <row r="4" spans="1:5" ht="42.75" customHeight="1">
      <c r="A4" s="6" t="s">
        <v>14</v>
      </c>
      <c r="B4" s="6" t="s">
        <v>17</v>
      </c>
      <c r="C4" s="18">
        <v>1</v>
      </c>
      <c r="D4" s="13"/>
      <c r="E4" s="12">
        <f>C4*D4</f>
        <v>0</v>
      </c>
    </row>
    <row r="5" spans="1:5" ht="21" customHeight="1">
      <c r="A5" s="6" t="s">
        <v>15</v>
      </c>
      <c r="B5" s="6" t="s">
        <v>18</v>
      </c>
      <c r="C5" s="18">
        <f>0.024*C4</f>
        <v>0.024</v>
      </c>
      <c r="D5" s="13"/>
      <c r="E5" s="12">
        <f>C5*D5</f>
        <v>0</v>
      </c>
    </row>
    <row r="6" spans="1:5" ht="36" customHeight="1">
      <c r="A6" s="6" t="s">
        <v>1</v>
      </c>
      <c r="B6" s="6" t="s">
        <v>6</v>
      </c>
      <c r="C6" s="18">
        <f>0.85*C4</f>
        <v>0.85</v>
      </c>
      <c r="D6" s="13"/>
      <c r="E6" s="12">
        <f>C6*D6</f>
        <v>0</v>
      </c>
    </row>
    <row r="7" spans="1:5" ht="21" customHeight="1">
      <c r="A7" s="6" t="s">
        <v>2</v>
      </c>
      <c r="B7" s="6" t="s">
        <v>6</v>
      </c>
      <c r="C7" s="18">
        <f>0.02*C4</f>
        <v>0.02</v>
      </c>
      <c r="D7" s="13"/>
      <c r="E7" s="12">
        <f>C7*D7</f>
        <v>0</v>
      </c>
    </row>
    <row r="8" spans="1:5" ht="21" customHeight="1">
      <c r="A8" s="3" t="s">
        <v>19</v>
      </c>
      <c r="B8" s="4" t="s">
        <v>22</v>
      </c>
      <c r="C8" s="7"/>
      <c r="D8" s="14"/>
      <c r="E8" s="14">
        <f>IF(SUM(E4:E7)=0,0,SUM(E4:E7))</f>
        <v>0</v>
      </c>
    </row>
    <row r="9" spans="1:5" ht="21" customHeight="1">
      <c r="A9" s="8" t="s">
        <v>24</v>
      </c>
      <c r="B9" s="19">
        <v>25</v>
      </c>
      <c r="C9" s="2"/>
      <c r="D9" s="15"/>
      <c r="E9" s="12">
        <f>E8*B9/100</f>
        <v>0</v>
      </c>
    </row>
    <row r="10" spans="1:5" ht="21" customHeight="1">
      <c r="A10" s="9" t="s">
        <v>20</v>
      </c>
      <c r="B10" s="10"/>
      <c r="C10" s="10"/>
      <c r="D10" s="16"/>
      <c r="E10" s="14">
        <f>SUM(E8:E9)</f>
        <v>0</v>
      </c>
    </row>
    <row r="11" ht="21" customHeight="1"/>
    <row r="12" ht="21" customHeight="1"/>
  </sheetData>
  <sheetProtection password="CF1F" sheet="1" objects="1" scenarios="1"/>
  <mergeCells count="2">
    <mergeCell ref="A1:E1"/>
    <mergeCell ref="A2:E2"/>
  </mergeCells>
  <conditionalFormatting sqref="E4:E7 E9">
    <cfRule type="cellIs" priority="1" dxfId="1" operator="equal" stopIfTrue="1">
      <formula>0</formula>
    </cfRule>
  </conditionalFormatting>
  <conditionalFormatting sqref="E8 E10">
    <cfRule type="cellIs" priority="2"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10"/>
  <sheetViews>
    <sheetView zoomScalePageLayoutView="0" workbookViewId="0" topLeftCell="A1">
      <selection activeCell="A1" sqref="A1:E1"/>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33" customHeight="1">
      <c r="A1" s="20" t="s">
        <v>9</v>
      </c>
      <c r="B1" s="20"/>
      <c r="C1" s="20"/>
      <c r="D1" s="20"/>
      <c r="E1" s="20"/>
    </row>
    <row r="2" spans="1:5" ht="112.5" customHeight="1">
      <c r="A2" s="21" t="s">
        <v>26</v>
      </c>
      <c r="B2" s="22"/>
      <c r="C2" s="22"/>
      <c r="D2" s="22"/>
      <c r="E2" s="22"/>
    </row>
    <row r="3" spans="1:5" ht="18.75" customHeight="1">
      <c r="A3" s="3" t="s">
        <v>0</v>
      </c>
      <c r="B3" s="4" t="s">
        <v>3</v>
      </c>
      <c r="C3" s="5" t="s">
        <v>4</v>
      </c>
      <c r="D3" s="11" t="s">
        <v>11</v>
      </c>
      <c r="E3" s="11" t="s">
        <v>5</v>
      </c>
    </row>
    <row r="4" spans="1:5" ht="42.75" customHeight="1">
      <c r="A4" s="6" t="s">
        <v>10</v>
      </c>
      <c r="B4" s="6" t="s">
        <v>17</v>
      </c>
      <c r="C4" s="18">
        <v>1</v>
      </c>
      <c r="D4" s="13"/>
      <c r="E4" s="12">
        <f>C4*D4</f>
        <v>0</v>
      </c>
    </row>
    <row r="5" spans="1:5" ht="21" customHeight="1">
      <c r="A5" s="6" t="s">
        <v>15</v>
      </c>
      <c r="B5" s="6" t="s">
        <v>18</v>
      </c>
      <c r="C5" s="18">
        <f>0.019*C4</f>
        <v>0.019</v>
      </c>
      <c r="D5" s="13"/>
      <c r="E5" s="12">
        <f>C5*D5</f>
        <v>0</v>
      </c>
    </row>
    <row r="6" spans="1:5" ht="36" customHeight="1">
      <c r="A6" s="6" t="s">
        <v>1</v>
      </c>
      <c r="B6" s="6" t="s">
        <v>6</v>
      </c>
      <c r="C6" s="18">
        <f>0.8*C4</f>
        <v>0.8</v>
      </c>
      <c r="D6" s="13"/>
      <c r="E6" s="12">
        <f>C6*D6</f>
        <v>0</v>
      </c>
    </row>
    <row r="7" spans="1:5" ht="21" customHeight="1">
      <c r="A7" s="6" t="s">
        <v>2</v>
      </c>
      <c r="B7" s="6" t="s">
        <v>6</v>
      </c>
      <c r="C7" s="18">
        <f>0.02*C4</f>
        <v>0.02</v>
      </c>
      <c r="D7" s="13"/>
      <c r="E7" s="12">
        <f>C7*D7</f>
        <v>0</v>
      </c>
    </row>
    <row r="8" spans="1:5" ht="21" customHeight="1">
      <c r="A8" s="3" t="s">
        <v>19</v>
      </c>
      <c r="B8" s="4" t="s">
        <v>22</v>
      </c>
      <c r="C8" s="7"/>
      <c r="D8" s="14"/>
      <c r="E8" s="14">
        <f>IF(SUM(E4:E7)=0,0,SUM(E4:E7))</f>
        <v>0</v>
      </c>
    </row>
    <row r="9" spans="1:5" ht="21" customHeight="1">
      <c r="A9" s="8" t="s">
        <v>24</v>
      </c>
      <c r="B9" s="19">
        <v>25</v>
      </c>
      <c r="C9" s="2"/>
      <c r="D9" s="15"/>
      <c r="E9" s="12">
        <f>E8*B9/100</f>
        <v>0</v>
      </c>
    </row>
    <row r="10" spans="1:5" ht="21" customHeight="1">
      <c r="A10" s="9" t="s">
        <v>20</v>
      </c>
      <c r="B10" s="10"/>
      <c r="C10" s="10"/>
      <c r="D10" s="16"/>
      <c r="E10" s="14">
        <f>SUM(E8:E9)</f>
        <v>0</v>
      </c>
    </row>
    <row r="11" ht="21" customHeight="1"/>
    <row r="12" ht="21" customHeight="1"/>
  </sheetData>
  <sheetProtection password="CF1F" sheet="1" objects="1" scenarios="1"/>
  <mergeCells count="2">
    <mergeCell ref="A1:E1"/>
    <mergeCell ref="A2:E2"/>
  </mergeCells>
  <conditionalFormatting sqref="E4:E7 E9">
    <cfRule type="cellIs" priority="1" dxfId="1" operator="equal" stopIfTrue="1">
      <formula>0</formula>
    </cfRule>
  </conditionalFormatting>
  <conditionalFormatting sqref="E8 E10">
    <cfRule type="cellIs" priority="2"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3.xml><?xml version="1.0" encoding="utf-8"?>
<worksheet xmlns="http://schemas.openxmlformats.org/spreadsheetml/2006/main" xmlns:r="http://schemas.openxmlformats.org/officeDocument/2006/relationships">
  <dimension ref="A1:E11"/>
  <sheetViews>
    <sheetView zoomScalePageLayoutView="0" workbookViewId="0" topLeftCell="A1">
      <selection activeCell="F6" sqref="F6"/>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29.25" customHeight="1">
      <c r="A1" s="20" t="s">
        <v>9</v>
      </c>
      <c r="B1" s="20"/>
      <c r="C1" s="20"/>
      <c r="D1" s="20"/>
      <c r="E1" s="20"/>
    </row>
    <row r="2" spans="1:5" ht="79.5" customHeight="1">
      <c r="A2" s="21" t="s">
        <v>27</v>
      </c>
      <c r="B2" s="22"/>
      <c r="C2" s="22"/>
      <c r="D2" s="22"/>
      <c r="E2" s="22"/>
    </row>
    <row r="3" spans="1:5" ht="18.75" customHeight="1">
      <c r="A3" s="3" t="s">
        <v>0</v>
      </c>
      <c r="B3" s="4" t="s">
        <v>3</v>
      </c>
      <c r="C3" s="5" t="s">
        <v>4</v>
      </c>
      <c r="D3" s="11" t="s">
        <v>11</v>
      </c>
      <c r="E3" s="11" t="s">
        <v>5</v>
      </c>
    </row>
    <row r="4" spans="1:5" ht="42.75" customHeight="1">
      <c r="A4" s="6" t="s">
        <v>14</v>
      </c>
      <c r="B4" s="6" t="s">
        <v>7</v>
      </c>
      <c r="C4" s="18">
        <v>1</v>
      </c>
      <c r="D4" s="13"/>
      <c r="E4" s="12">
        <f>C4*D4</f>
        <v>0</v>
      </c>
    </row>
    <row r="5" spans="1:5" ht="21" customHeight="1">
      <c r="A5" s="6" t="s">
        <v>15</v>
      </c>
      <c r="B5" s="6" t="s">
        <v>8</v>
      </c>
      <c r="C5" s="18">
        <f>0.096*C4</f>
        <v>0.096</v>
      </c>
      <c r="D5" s="13"/>
      <c r="E5" s="12">
        <f>C5*D5</f>
        <v>0</v>
      </c>
    </row>
    <row r="6" spans="1:5" ht="36" customHeight="1">
      <c r="A6" s="6" t="s">
        <v>1</v>
      </c>
      <c r="B6" s="6" t="s">
        <v>16</v>
      </c>
      <c r="C6" s="18">
        <f>3.2*C4</f>
        <v>3.2</v>
      </c>
      <c r="D6" s="13"/>
      <c r="E6" s="12">
        <f>C6*D6</f>
        <v>0</v>
      </c>
    </row>
    <row r="7" spans="1:5" ht="21" customHeight="1">
      <c r="A7" s="6" t="s">
        <v>2</v>
      </c>
      <c r="B7" s="6" t="s">
        <v>16</v>
      </c>
      <c r="C7" s="18">
        <f>0.03*C4</f>
        <v>0.03</v>
      </c>
      <c r="D7" s="13"/>
      <c r="E7" s="12">
        <f>C7*D7</f>
        <v>0</v>
      </c>
    </row>
    <row r="8" spans="1:5" ht="21" customHeight="1">
      <c r="A8" s="3" t="s">
        <v>12</v>
      </c>
      <c r="B8" s="4" t="s">
        <v>22</v>
      </c>
      <c r="C8" s="7"/>
      <c r="D8" s="14"/>
      <c r="E8" s="14">
        <f>IF(SUM(E4:E7)=0,0,SUM(E4:E7))</f>
        <v>0</v>
      </c>
    </row>
    <row r="9" spans="1:5" ht="21" customHeight="1">
      <c r="A9" s="8" t="s">
        <v>23</v>
      </c>
      <c r="B9" s="19">
        <v>25</v>
      </c>
      <c r="C9" s="2"/>
      <c r="D9" s="15"/>
      <c r="E9" s="12">
        <f>E8*B9/100</f>
        <v>0</v>
      </c>
    </row>
    <row r="10" spans="1:5" ht="21" customHeight="1">
      <c r="A10" s="9" t="s">
        <v>13</v>
      </c>
      <c r="B10" s="10"/>
      <c r="C10" s="10"/>
      <c r="D10" s="16"/>
      <c r="E10" s="14">
        <f>SUM(E8:E9)</f>
        <v>0</v>
      </c>
    </row>
    <row r="11" ht="21" customHeight="1">
      <c r="A11" s="1" t="s">
        <v>21</v>
      </c>
    </row>
    <row r="12" ht="21" customHeight="1"/>
  </sheetData>
  <sheetProtection password="CF1F" sheet="1" objects="1" scenarios="1"/>
  <mergeCells count="2">
    <mergeCell ref="A1:E1"/>
    <mergeCell ref="A2:E2"/>
  </mergeCells>
  <conditionalFormatting sqref="E4:E7 E9">
    <cfRule type="cellIs" priority="2" dxfId="1" operator="equal" stopIfTrue="1">
      <formula>0</formula>
    </cfRule>
  </conditionalFormatting>
  <conditionalFormatting sqref="E8 E10">
    <cfRule type="cellIs" priority="1" dxfId="0" operator="equal" stopIfTrue="1">
      <formula>0</formula>
    </cfRule>
  </conditionalFormatting>
  <printOptions/>
  <pageMargins left="0.7" right="0.7" top="0.75" bottom="0.75" header="0.3" footer="0.3"/>
  <pageSetup orientation="portrait" paperSize="9"/>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1"/>
  <sheetViews>
    <sheetView zoomScalePageLayoutView="0" workbookViewId="0" topLeftCell="A1">
      <selection activeCell="G6" sqref="G6"/>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12.75" customHeight="1">
      <c r="A1" s="20" t="s">
        <v>9</v>
      </c>
      <c r="B1" s="20"/>
      <c r="C1" s="20"/>
      <c r="D1" s="20"/>
      <c r="E1" s="20"/>
    </row>
    <row r="2" spans="1:5" ht="79.5" customHeight="1">
      <c r="A2" s="21" t="s">
        <v>28</v>
      </c>
      <c r="B2" s="22"/>
      <c r="C2" s="22"/>
      <c r="D2" s="22"/>
      <c r="E2" s="22"/>
    </row>
    <row r="3" spans="1:5" ht="18.75" customHeight="1">
      <c r="A3" s="3" t="s">
        <v>0</v>
      </c>
      <c r="B3" s="4" t="s">
        <v>3</v>
      </c>
      <c r="C3" s="5" t="s">
        <v>4</v>
      </c>
      <c r="D3" s="11" t="s">
        <v>11</v>
      </c>
      <c r="E3" s="11" t="s">
        <v>5</v>
      </c>
    </row>
    <row r="4" spans="1:5" ht="42.75" customHeight="1">
      <c r="A4" s="6" t="s">
        <v>14</v>
      </c>
      <c r="B4" s="6" t="s">
        <v>7</v>
      </c>
      <c r="C4" s="18">
        <v>1</v>
      </c>
      <c r="D4" s="13"/>
      <c r="E4" s="12">
        <f>C4*D4</f>
        <v>0</v>
      </c>
    </row>
    <row r="5" spans="1:5" ht="21" customHeight="1">
      <c r="A5" s="6" t="s">
        <v>15</v>
      </c>
      <c r="B5" s="6" t="s">
        <v>8</v>
      </c>
      <c r="C5" s="18">
        <f>0.096*C4</f>
        <v>0.096</v>
      </c>
      <c r="D5" s="13"/>
      <c r="E5" s="12">
        <f>C5*D5</f>
        <v>0</v>
      </c>
    </row>
    <row r="6" spans="1:5" ht="36" customHeight="1">
      <c r="A6" s="6" t="s">
        <v>1</v>
      </c>
      <c r="B6" s="6" t="s">
        <v>16</v>
      </c>
      <c r="C6" s="18">
        <f>3.2*C4</f>
        <v>3.2</v>
      </c>
      <c r="D6" s="13"/>
      <c r="E6" s="12">
        <f>C6*D6</f>
        <v>0</v>
      </c>
    </row>
    <row r="7" spans="1:5" ht="21" customHeight="1">
      <c r="A7" s="6" t="s">
        <v>2</v>
      </c>
      <c r="B7" s="6" t="s">
        <v>16</v>
      </c>
      <c r="C7" s="18">
        <f>0.03*C4</f>
        <v>0.03</v>
      </c>
      <c r="D7" s="13"/>
      <c r="E7" s="12">
        <f>C7*D7</f>
        <v>0</v>
      </c>
    </row>
    <row r="8" spans="1:5" ht="21" customHeight="1">
      <c r="A8" s="3" t="s">
        <v>12</v>
      </c>
      <c r="B8" s="4" t="s">
        <v>22</v>
      </c>
      <c r="C8" s="7"/>
      <c r="D8" s="14"/>
      <c r="E8" s="14">
        <f>IF(SUM(E4:E7)=0,0,SUM(E4:E7))</f>
        <v>0</v>
      </c>
    </row>
    <row r="9" spans="1:5" ht="21" customHeight="1">
      <c r="A9" s="8" t="s">
        <v>23</v>
      </c>
      <c r="B9" s="19">
        <v>25</v>
      </c>
      <c r="C9" s="2"/>
      <c r="D9" s="15"/>
      <c r="E9" s="12">
        <f>E8*B9/100</f>
        <v>0</v>
      </c>
    </row>
    <row r="10" spans="1:5" ht="21" customHeight="1">
      <c r="A10" s="9" t="s">
        <v>13</v>
      </c>
      <c r="B10" s="10"/>
      <c r="C10" s="10"/>
      <c r="D10" s="16"/>
      <c r="E10" s="14">
        <f>SUM(E8:E9)</f>
        <v>0</v>
      </c>
    </row>
    <row r="11" ht="21" customHeight="1">
      <c r="A11" s="1" t="s">
        <v>21</v>
      </c>
    </row>
    <row r="12" ht="21" customHeight="1"/>
  </sheetData>
  <sheetProtection password="CF1F" sheet="1" objects="1" scenarios="1"/>
  <mergeCells count="2">
    <mergeCell ref="A1:E1"/>
    <mergeCell ref="A2:E2"/>
  </mergeCells>
  <conditionalFormatting sqref="E4:E7 E9">
    <cfRule type="cellIs" priority="1" dxfId="1" operator="equal" stopIfTrue="1">
      <formula>0</formula>
    </cfRule>
  </conditionalFormatting>
  <conditionalFormatting sqref="E8 E10">
    <cfRule type="cellIs" priority="2"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E10"/>
  <sheetViews>
    <sheetView tabSelected="1" zoomScalePageLayoutView="0" workbookViewId="0" topLeftCell="A1">
      <selection activeCell="A2" sqref="A2:E2"/>
    </sheetView>
  </sheetViews>
  <sheetFormatPr defaultColWidth="9.140625" defaultRowHeight="12.75"/>
  <cols>
    <col min="1" max="1" width="44.140625" style="1" customWidth="1"/>
    <col min="2" max="3" width="8.421875" style="1" customWidth="1"/>
    <col min="4" max="5" width="8.7109375" style="17" customWidth="1"/>
    <col min="6" max="16384" width="9.140625" style="1" customWidth="1"/>
  </cols>
  <sheetData>
    <row r="1" spans="1:5" ht="36" customHeight="1">
      <c r="A1" s="20" t="s">
        <v>9</v>
      </c>
      <c r="B1" s="20"/>
      <c r="C1" s="20"/>
      <c r="D1" s="20"/>
      <c r="E1" s="20"/>
    </row>
    <row r="2" spans="1:5" ht="42" customHeight="1">
      <c r="A2" s="21" t="s">
        <v>29</v>
      </c>
      <c r="B2" s="22"/>
      <c r="C2" s="22"/>
      <c r="D2" s="22"/>
      <c r="E2" s="22"/>
    </row>
    <row r="3" spans="1:5" ht="18.75" customHeight="1">
      <c r="A3" s="3" t="s">
        <v>0</v>
      </c>
      <c r="B3" s="4" t="s">
        <v>3</v>
      </c>
      <c r="C3" s="5" t="s">
        <v>4</v>
      </c>
      <c r="D3" s="11" t="s">
        <v>11</v>
      </c>
      <c r="E3" s="11" t="s">
        <v>5</v>
      </c>
    </row>
    <row r="4" spans="1:5" ht="42.75" customHeight="1">
      <c r="A4" s="6" t="s">
        <v>30</v>
      </c>
      <c r="B4" s="6" t="s">
        <v>17</v>
      </c>
      <c r="C4" s="18">
        <v>1</v>
      </c>
      <c r="D4" s="13"/>
      <c r="E4" s="12">
        <f>C4*D4</f>
        <v>0</v>
      </c>
    </row>
    <row r="5" spans="1:5" ht="21" customHeight="1">
      <c r="A5" s="6" t="s">
        <v>31</v>
      </c>
      <c r="B5" s="6" t="s">
        <v>18</v>
      </c>
      <c r="C5" s="18">
        <f>0.022*C4</f>
        <v>0.022</v>
      </c>
      <c r="D5" s="13"/>
      <c r="E5" s="12">
        <f>C5*D5</f>
        <v>0</v>
      </c>
    </row>
    <row r="6" spans="1:5" ht="36" customHeight="1">
      <c r="A6" s="6" t="s">
        <v>1</v>
      </c>
      <c r="B6" s="6" t="s">
        <v>6</v>
      </c>
      <c r="C6" s="18">
        <f>0.8*C4</f>
        <v>0.8</v>
      </c>
      <c r="D6" s="13"/>
      <c r="E6" s="12">
        <f>C6*D6</f>
        <v>0</v>
      </c>
    </row>
    <row r="7" spans="1:5" ht="21" customHeight="1">
      <c r="A7" s="6" t="s">
        <v>2</v>
      </c>
      <c r="B7" s="6" t="s">
        <v>6</v>
      </c>
      <c r="C7" s="18">
        <f>0.02*C4</f>
        <v>0.02</v>
      </c>
      <c r="D7" s="13"/>
      <c r="E7" s="12">
        <f>C7*D7</f>
        <v>0</v>
      </c>
    </row>
    <row r="8" spans="1:5" ht="21" customHeight="1">
      <c r="A8" s="3" t="s">
        <v>19</v>
      </c>
      <c r="B8" s="4" t="s">
        <v>22</v>
      </c>
      <c r="C8" s="7"/>
      <c r="D8" s="14"/>
      <c r="E8" s="14">
        <f>IF(SUM(E4:E7)=0,0,SUM(E4:E7))</f>
        <v>0</v>
      </c>
    </row>
    <row r="9" spans="1:5" ht="21" customHeight="1">
      <c r="A9" s="8" t="s">
        <v>24</v>
      </c>
      <c r="B9" s="19">
        <v>25</v>
      </c>
      <c r="C9" s="2"/>
      <c r="D9" s="15"/>
      <c r="E9" s="12">
        <f>E8*B9/100</f>
        <v>0</v>
      </c>
    </row>
    <row r="10" spans="1:5" ht="21" customHeight="1">
      <c r="A10" s="9" t="s">
        <v>20</v>
      </c>
      <c r="B10" s="10"/>
      <c r="C10" s="10"/>
      <c r="D10" s="16"/>
      <c r="E10" s="14">
        <f>SUM(E8:E9)</f>
        <v>0</v>
      </c>
    </row>
    <row r="11" ht="21" customHeight="1"/>
    <row r="12" ht="21" customHeight="1"/>
  </sheetData>
  <sheetProtection password="CF1F" sheet="1" objects="1" scenarios="1"/>
  <mergeCells count="2">
    <mergeCell ref="A1:E1"/>
    <mergeCell ref="A2:E2"/>
  </mergeCells>
  <conditionalFormatting sqref="E4:E7 E9">
    <cfRule type="cellIs" priority="2" dxfId="1" operator="equal" stopIfTrue="1">
      <formula>0</formula>
    </cfRule>
  </conditionalFormatting>
  <conditionalFormatting sqref="E8 E10">
    <cfRule type="cellIs" priority="1" dxfId="0" operator="equal" stopIfTrue="1">
      <formula>0</formula>
    </cfRule>
  </conditionalFormatting>
  <printOptions/>
  <pageMargins left="0.7874015748031497" right="0.7874015748031497" top="0.984251968503937" bottom="0.984251968503937" header="0.5118110236220472" footer="0.5118110236220472"/>
  <pageSetup fitToHeight="1" fitToWidth="1" horizontalDpi="1200" verticalDpi="1200" orientation="portrait" paperSize="9" r:id="rId3"/>
  <headerFooter alignWithMargins="0">
    <oddHeader>&amp;L&amp;9Gruppo Fauci&amp;R&amp;9http://www.gruppofauci.it</oddHeader>
    <oddFooter>&amp;Linformazioni: info@gruppofauci.it&amp;R&amp;D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Formimpresa s.r.l.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Crescenti</dc:creator>
  <cp:keywords/>
  <dc:description/>
  <cp:lastModifiedBy>Latersiciliana</cp:lastModifiedBy>
  <cp:lastPrinted>2002-03-19T16:06:45Z</cp:lastPrinted>
  <dcterms:created xsi:type="dcterms:W3CDTF">2000-07-14T10:05:01Z</dcterms:created>
  <dcterms:modified xsi:type="dcterms:W3CDTF">2011-02-16T09:12:59Z</dcterms:modified>
  <cp:category/>
  <cp:version/>
  <cp:contentType/>
  <cp:contentStatus/>
</cp:coreProperties>
</file>